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yhine-my.sharepoint.com/personal/tatjana_koor_eas_ee/Documents/Desktop/"/>
    </mc:Choice>
  </mc:AlternateContent>
  <xr:revisionPtr revIDLastSave="0" documentId="8_{EF4FFD67-0514-4983-BF34-B81A1F9309B6}" xr6:coauthVersionLast="47" xr6:coauthVersionMax="47" xr10:uidLastSave="{00000000-0000-0000-0000-000000000000}"/>
  <bookViews>
    <workbookView xWindow="4800" yWindow="2850" windowWidth="14400" windowHeight="7350" xr2:uid="{8DAB2EB2-138C-42BB-A694-DC8A6339F27F}"/>
  </bookViews>
  <sheets>
    <sheet name="KIRJELDUS" sheetId="2" r:id="rId1"/>
    <sheet name="EELARV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1" l="1"/>
  <c r="B8" i="1"/>
  <c r="B36" i="1"/>
  <c r="D8" i="2"/>
  <c r="B31" i="1" l="1"/>
  <c r="B21" i="1"/>
  <c r="B43" i="1"/>
  <c r="B44" i="1" s="1"/>
  <c r="B29" i="1" l="1"/>
  <c r="C29" i="1" s="1"/>
  <c r="B45" i="1" l="1"/>
  <c r="B46" i="1" s="1"/>
  <c r="B4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Riin Roosalu</author>
  </authors>
  <commentList>
    <comment ref="B29" authorId="0" shapeId="0" xr:uid="{72BED71B-7922-4E33-B8E0-03E49495070C}">
      <text>
        <r>
          <rPr>
            <sz val="9"/>
            <color indexed="81"/>
            <rFont val="Tahoma"/>
            <family val="2"/>
            <charset val="186"/>
          </rPr>
          <t xml:space="preserve">Kogueelarve peab olema vähemalt 250 000 eurot 
</t>
        </r>
      </text>
    </comment>
    <comment ref="A31" authorId="0" shapeId="0" xr:uid="{A9FC2548-242B-41E2-8DF6-67C849340637}">
      <text>
        <r>
          <rPr>
            <b/>
            <sz val="9"/>
            <color indexed="81"/>
            <rFont val="Tahoma"/>
            <family val="2"/>
            <charset val="186"/>
          </rPr>
          <t xml:space="preserve">ABIINFO: </t>
        </r>
        <r>
          <rPr>
            <sz val="9"/>
            <color indexed="81"/>
            <rFont val="Tahoma"/>
            <family val="2"/>
            <charset val="186"/>
          </rPr>
          <t>Sihtfinantseeringu vahenditest ei ole ei ole lubatud katta järgmisi tegevusi/kulutusi:
- teiste riiklike ja Euroopa Liidu toetusvahendite abil rahastatud projektide, sh omafinantseeringu kulud;
- põhi- ja väikevahendite, inventari ja seadmete soetamise ja investeerimiskulud; 
- muud põhjendamatud ja suurkontserdi korraldamisega mitteseotud kulud;</t>
        </r>
        <r>
          <rPr>
            <b/>
            <sz val="9"/>
            <color indexed="81"/>
            <rFont val="Tahoma"/>
            <family val="2"/>
            <charset val="186"/>
          </rPr>
          <t xml:space="preserve">
</t>
        </r>
        <r>
          <rPr>
            <sz val="9"/>
            <color indexed="81"/>
            <rFont val="Tahoma"/>
            <family val="2"/>
            <charset val="186"/>
          </rPr>
          <t xml:space="preserve">
</t>
        </r>
      </text>
    </comment>
  </commentList>
</comments>
</file>

<file path=xl/sharedStrings.xml><?xml version="1.0" encoding="utf-8"?>
<sst xmlns="http://schemas.openxmlformats.org/spreadsheetml/2006/main" count="68" uniqueCount="67">
  <si>
    <t>SUURKONTSERTIDE SIHTFINANTSEERIMISE PROGRAMM</t>
  </si>
  <si>
    <t>SUURKONTSERDI KIRJELDUS</t>
  </si>
  <si>
    <t>s.h külastajate arv välismaalt (s.t müüdud piletid):</t>
  </si>
  <si>
    <t>s.h muud välisosalejad (s.t välisriigist saabuv korraldusmeeskond):</t>
  </si>
  <si>
    <t>Külastajad Eestist (müüdud piletid):</t>
  </si>
  <si>
    <t>Ülevaade lähiriikides (Soome, Rootsi, Läti, Leedu, Poola, Venemaa või muu lähipiirkond) sama artisti kontsertturnee raames toimuvatest kontsertidest  (tooge välja kontserdi toimumise ajad ja kohad)</t>
  </si>
  <si>
    <t>Suurkontserdi programm ja esinejate loetelu (põhiartist, soojendusesinejad jm)</t>
  </si>
  <si>
    <t>Kirjeldage, millist mõju avaldab suurkontserdi korraldamine Eesti kui rahvusvaheliste sündmuste toimumise sihtkoha tuntuse suurenemisele</t>
  </si>
  <si>
    <t>SUURKONTSERDI KOGUEELARVE</t>
  </si>
  <si>
    <t>MAKSUMUS</t>
  </si>
  <si>
    <t>MAKSUMUSE KUJUNEMISE SELGITUS</t>
  </si>
  <si>
    <t>Suurkontserdi korraldamise ja teenindamisega seotud kulud, s.h</t>
  </si>
  <si>
    <t>tehnika ja varustuse rendi kulud</t>
  </si>
  <si>
    <t>ruumide ja maa-ala rendi kulud</t>
  </si>
  <si>
    <t>turvateenus</t>
  </si>
  <si>
    <t>meditsiiniteenus</t>
  </si>
  <si>
    <t>(muud otsesed korralduskulud - nimetada ja lisada vastavalt ridu)</t>
  </si>
  <si>
    <t>Turundustegevuste tootmiskulud ja kulud sündmuse turundamiseks:</t>
  </si>
  <si>
    <t>s.h Eestis</t>
  </si>
  <si>
    <t>s.h välisturgudel</t>
  </si>
  <si>
    <t>Suurkontserdi eel või ajal sellel osalevate välisriikidest saabuvate artistide ja sündmuse korraldamisega seotud isikute transpordi-, toitlustus- ja majutuskulud, sh:</t>
  </si>
  <si>
    <t>transpordikulud</t>
  </si>
  <si>
    <t>toitlustuskulud</t>
  </si>
  <si>
    <t>majutuskulud</t>
  </si>
  <si>
    <t>Suurkontserdi külastajate statistika ja tagasiside kogumise ning analüüsimisega seotud kulud</t>
  </si>
  <si>
    <t>Välisartisti tasud, sh kaasnevad maksud</t>
  </si>
  <si>
    <t>Agendi tasud, sh kaasnevad maksud</t>
  </si>
  <si>
    <t>Suurkontserdi korraldamiseks palgatava või sisseostetava tööjõu kulu ja tööjõukuludega kaasnevad maksud</t>
  </si>
  <si>
    <t>KOGUEELARVE KOKKU</t>
  </si>
  <si>
    <t>TULUD</t>
  </si>
  <si>
    <t>Piletitulud</t>
  </si>
  <si>
    <t>Sponsorlus</t>
  </si>
  <si>
    <t>Toetused</t>
  </si>
  <si>
    <t>Muu (nimetada)</t>
  </si>
  <si>
    <r>
      <t xml:space="preserve">Väliskülastajate arvu prognoos </t>
    </r>
    <r>
      <rPr>
        <sz val="10"/>
        <color theme="1"/>
        <rFont val="Calibri"/>
        <family val="2"/>
        <charset val="186"/>
        <scheme val="minor"/>
      </rPr>
      <t>(täitub automaatselt, kui andmed on töölehel "KIRJELDUS" sisestatud)</t>
    </r>
    <r>
      <rPr>
        <b/>
        <sz val="11"/>
        <color theme="1"/>
        <rFont val="Calibri"/>
        <family val="2"/>
        <charset val="186"/>
        <scheme val="minor"/>
      </rPr>
      <t>:</t>
    </r>
  </si>
  <si>
    <t>Toetuse osakaal:</t>
  </si>
  <si>
    <t xml:space="preserve">sihtfinantseeringu osakaal on 20%, kui kontserdil osaleb 500-700 väliskülastajat; </t>
  </si>
  <si>
    <t xml:space="preserve">sihtfinantseeringu osakaal on 25%, kui kontserdil osaleb 701-1000 väliskülastajat; </t>
  </si>
  <si>
    <t xml:space="preserve">sihtfinantseeringu osakaal on 30%, kui kontserdil osaleb 1001-3000 väliskülastajat; </t>
  </si>
  <si>
    <t xml:space="preserve">sihtfinantseeringu osakaal on 35%, kui kontserdil osaleb vähemalt 3001 väliskülastajat. </t>
  </si>
  <si>
    <t>Riik</t>
  </si>
  <si>
    <t>Piletimüügi kanal ja piletimüügi avamise aeg</t>
  </si>
  <si>
    <t>Eeldatav müüdavate piletite arv</t>
  </si>
  <si>
    <t>Pileti hinnad</t>
  </si>
  <si>
    <t>Suurkontserdi piletimüügi korralduse ülevaade välisriikides</t>
  </si>
  <si>
    <t>lisada vajadusel ridu</t>
  </si>
  <si>
    <t>Ülevaade suurkontserdi korraldamise eeltingimustest (tooge välja, kas ja millised eelkokkulepped on sõlmitud, millal sõlmitakse lepingud artistiga jmt)</t>
  </si>
  <si>
    <t>Suurkontserdi toimumise aeg (kuupäev)</t>
  </si>
  <si>
    <t>Suurkontserdi korraldamise asukoht</t>
  </si>
  <si>
    <t>Suurkontserdil osalejate ja külastajate arvu prognoosid</t>
  </si>
  <si>
    <t>Väliskülastajate arvu prognoos</t>
  </si>
  <si>
    <t>Ülevaade suurkontserdi turundustegevustest ja meediaplaanist (Millistes kanalites  tutvustatakse ja turundatakse suurkontserdit välisturgudel? Kuidas on planeeritud kontserdi kajastamine meedias (sh välismeedias, meediakanali nimetus ja ulatus)? Kuidas on planeeritud turundustegevustes kajastada Eestit, kui turismisihtkohta?)</t>
  </si>
  <si>
    <t>Ülevaade külastajate statistika kogumisest</t>
  </si>
  <si>
    <t>KULUD</t>
  </si>
  <si>
    <t>Käibemaks (kui taotleja on käibemaksukohustuslane)</t>
  </si>
  <si>
    <t>Saadav toetus kokku (ehk kogumaksumus/abikõlbliku kulu summa)</t>
  </si>
  <si>
    <r>
      <rPr>
        <b/>
        <i/>
        <sz val="10"/>
        <rFont val="Calibri"/>
        <family val="2"/>
        <charset val="186"/>
        <scheme val="minor"/>
      </rPr>
      <t xml:space="preserve">ABIINFO: </t>
    </r>
    <r>
      <rPr>
        <i/>
        <sz val="10"/>
        <rFont val="Calibri"/>
        <family val="2"/>
        <charset val="186"/>
        <scheme val="minor"/>
      </rPr>
      <t>Summa sisestada E-toetustesse projekti kogumaksumuseks ja projekti abikõlbliku kulu summaks</t>
    </r>
  </si>
  <si>
    <r>
      <t xml:space="preserve">s.h lõppmakse 90% </t>
    </r>
    <r>
      <rPr>
        <sz val="10"/>
        <color theme="1"/>
        <rFont val="Calibri"/>
        <family val="2"/>
        <charset val="186"/>
        <scheme val="minor"/>
      </rPr>
      <t>(tegevuse tunnus E-toetuste keskkonnas "Suurkontserdi korraldamine")</t>
    </r>
  </si>
  <si>
    <r>
      <rPr>
        <b/>
        <i/>
        <sz val="10"/>
        <rFont val="Calibri"/>
        <family val="2"/>
        <charset val="186"/>
        <scheme val="minor"/>
      </rPr>
      <t xml:space="preserve">ABIINFO: </t>
    </r>
    <r>
      <rPr>
        <i/>
        <sz val="10"/>
        <rFont val="Calibri"/>
        <family val="2"/>
        <charset val="186"/>
        <scheme val="minor"/>
      </rPr>
      <t>Antud summad sisestada E-toetustesse juhul kui on soov saada ettemaksu 10%. E-toetustes valida taotlusele kaks väljundit:  „Turundustegevuste läbiviimine (ehk ettemaks 10%)“ ja „Suurkontserti korraldamine (ehk lõppmakse)“. Juhul kui ettemaksu ei soovi taotleda, siis valida E-toetuses projektile 1 väljund „Suurkontserti korraldamine (ehk lõppmakse)“ ning sisestada sinna kogu toetuse summa.</t>
    </r>
  </si>
  <si>
    <r>
      <t xml:space="preserve">s.h ettemaks 10% </t>
    </r>
    <r>
      <rPr>
        <sz val="10"/>
        <color theme="1"/>
        <rFont val="Calibri"/>
        <family val="2"/>
        <charset val="186"/>
        <scheme val="minor"/>
      </rPr>
      <t>(tegevuse tunnus E-toetuse keskkonnas "Suurkontserdi turundustegevuste korraldamine")</t>
    </r>
  </si>
  <si>
    <r>
      <rPr>
        <b/>
        <i/>
        <sz val="11"/>
        <color theme="1"/>
        <rFont val="Calibri"/>
        <family val="2"/>
        <charset val="186"/>
        <scheme val="minor"/>
      </rPr>
      <t>ABIINFO:</t>
    </r>
    <r>
      <rPr>
        <i/>
        <sz val="11"/>
        <color theme="1"/>
        <rFont val="Calibri"/>
        <family val="2"/>
        <charset val="186"/>
        <scheme val="minor"/>
      </rPr>
      <t xml:space="preserve"> Sihtfinantseeringu osakaal on 20-35% suurkontserdi sihtfinantseerimise programmi punktis 7.1. nimetatud kulude  kogueelarvest, sõltuvalt välisriikidest saabuvatest väliskülastajate arvust: </t>
    </r>
  </si>
  <si>
    <r>
      <t xml:space="preserve">MUUD KOGUEELARVEVÄLISED KULUD </t>
    </r>
    <r>
      <rPr>
        <sz val="14"/>
        <color theme="1"/>
        <rFont val="Calibri"/>
        <family val="2"/>
        <charset val="186"/>
        <scheme val="minor"/>
      </rPr>
      <t>(kui on, siis nimetada):</t>
    </r>
  </si>
  <si>
    <t>ABIINFO: Kui kontserdikorraldajal on õigus vastavalt käibemaksu reguleerivatele õigusaktidele projekti raames tasutud käibemaksu oma maksustavast käibest maha arvata või käibemaksu tagasi taotleda ning temale hüvitatakse käibemaksu muul moel, tuleb summad kogueelarves näidata ilma käibemaksuta.</t>
  </si>
  <si>
    <t>ABIINFO: Kogueelarves tohib näidata kulusid, mis ei ole tehtud enne 1. jaanuari 2022</t>
  </si>
  <si>
    <t>Ülevaade väliskülastaja (sh erivajadustega väliskülastaja) ligipääsetavusest (Kirjeldage, kuidas jõuab väliskülastaja suurkontserdi  toimumispaika ning mida olete korraldajana teinud, et teekond oleks võimalikult lihtne. Kuidas on sündmuse ligipääsetavus korraldatud sündmuse kohapeal (viidad, parkimine, väliskülastajatele arusaadavad liikumisjuhised jms)?)</t>
  </si>
  <si>
    <t>Ülevaade suurkontserdi korraldamise kestlikkuse põhimõtete rakendamisest</t>
  </si>
  <si>
    <t>Vt juhendmaterjali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</si>
</sst>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name val="Calibri"/>
      <family val="2"/>
      <charset val="186"/>
      <scheme val="minor"/>
    </font>
    <font>
      <i/>
      <sz val="10"/>
      <color theme="1"/>
      <name val="Calibri"/>
      <family val="2"/>
      <charset val="186"/>
      <scheme val="minor"/>
    </font>
    <font>
      <sz val="9"/>
      <color indexed="81"/>
      <name val="Tahoma"/>
      <family val="2"/>
      <charset val="186"/>
    </font>
    <font>
      <b/>
      <sz val="9"/>
      <color indexed="81"/>
      <name val="Tahoma"/>
      <family val="2"/>
      <charset val="186"/>
    </font>
    <font>
      <b/>
      <i/>
      <sz val="10"/>
      <color theme="1"/>
      <name val="Calibri"/>
      <family val="2"/>
      <charset val="186"/>
      <scheme val="minor"/>
    </font>
    <font>
      <sz val="12"/>
      <color theme="1"/>
      <name val="Times New Roman"/>
      <family val="1"/>
      <charset val="186"/>
    </font>
    <font>
      <sz val="11"/>
      <color theme="1"/>
      <name val="Calibri"/>
      <family val="2"/>
      <charset val="186"/>
      <scheme val="minor"/>
    </font>
    <font>
      <sz val="11"/>
      <color rgb="FF0070C0"/>
      <name val="Calibri"/>
      <family val="2"/>
      <charset val="186"/>
      <scheme val="minor"/>
    </font>
    <font>
      <sz val="11"/>
      <color rgb="FF7030A0"/>
      <name val="Calibri"/>
      <family val="2"/>
      <charset val="186"/>
      <scheme val="minor"/>
    </font>
    <font>
      <sz val="11"/>
      <color rgb="FF00B050"/>
      <name val="Calibri"/>
      <family val="2"/>
      <charset val="186"/>
      <scheme val="minor"/>
    </font>
    <font>
      <sz val="10"/>
      <color theme="1"/>
      <name val="Calibri"/>
      <family val="2"/>
      <charset val="186"/>
      <scheme val="minor"/>
    </font>
    <font>
      <b/>
      <sz val="11"/>
      <color theme="1"/>
      <name val="Calibri"/>
      <family val="2"/>
      <charset val="186"/>
    </font>
    <font>
      <b/>
      <sz val="14"/>
      <color theme="1"/>
      <name val="Calibri"/>
      <family val="2"/>
      <charset val="186"/>
      <scheme val="minor"/>
    </font>
    <font>
      <b/>
      <sz val="14"/>
      <color rgb="FFFF0000"/>
      <name val="Calibri"/>
      <family val="2"/>
      <charset val="186"/>
      <scheme val="minor"/>
    </font>
    <font>
      <i/>
      <sz val="10"/>
      <name val="Calibri"/>
      <family val="2"/>
      <charset val="186"/>
      <scheme val="minor"/>
    </font>
    <font>
      <b/>
      <i/>
      <sz val="10"/>
      <name val="Calibri"/>
      <family val="2"/>
      <charset val="186"/>
      <scheme val="minor"/>
    </font>
    <font>
      <b/>
      <i/>
      <sz val="11"/>
      <color theme="1"/>
      <name val="Calibri"/>
      <family val="2"/>
      <charset val="186"/>
      <scheme val="minor"/>
    </font>
    <font>
      <sz val="14"/>
      <color theme="1"/>
      <name val="Calibri"/>
      <family val="2"/>
      <charset val="186"/>
      <scheme val="minor"/>
    </font>
    <font>
      <u/>
      <sz val="11"/>
      <color theme="10"/>
      <name val="Calibri"/>
      <family val="2"/>
      <charset val="186"/>
      <scheme val="minor"/>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9" fontId="9" fillId="0" borderId="0" applyFont="0" applyFill="0" applyBorder="0" applyAlignment="0" applyProtection="0"/>
    <xf numFmtId="0" fontId="21" fillId="0" borderId="0" applyNumberFormat="0" applyFill="0" applyBorder="0" applyAlignment="0" applyProtection="0"/>
  </cellStyleXfs>
  <cellXfs count="84">
    <xf numFmtId="0" fontId="0" fillId="0" borderId="0" xfId="0"/>
    <xf numFmtId="0" fontId="0" fillId="0" borderId="0" xfId="0" applyFont="1" applyProtection="1">
      <protection locked="0"/>
    </xf>
    <xf numFmtId="0" fontId="0" fillId="0" borderId="1" xfId="0" applyFont="1" applyBorder="1" applyAlignment="1" applyProtection="1">
      <alignment wrapText="1"/>
      <protection locked="0"/>
    </xf>
    <xf numFmtId="0" fontId="2" fillId="2" borderId="2" xfId="0" applyFont="1" applyFill="1" applyBorder="1" applyAlignment="1" applyProtection="1">
      <protection locked="0"/>
    </xf>
    <xf numFmtId="0" fontId="2" fillId="2" borderId="1"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3" fillId="0" borderId="1" xfId="0" applyFont="1" applyBorder="1" applyAlignment="1" applyProtection="1">
      <alignment wrapText="1"/>
      <protection locked="0"/>
    </xf>
    <xf numFmtId="1" fontId="2" fillId="2" borderId="1" xfId="0" applyNumberFormat="1" applyFont="1" applyFill="1" applyBorder="1" applyProtection="1"/>
    <xf numFmtId="0" fontId="0" fillId="0" borderId="0" xfId="0" applyProtection="1">
      <protection locked="0"/>
    </xf>
    <xf numFmtId="0" fontId="1" fillId="0" borderId="0" xfId="0" applyFont="1" applyProtection="1">
      <protection locked="0"/>
    </xf>
    <xf numFmtId="0" fontId="15" fillId="2" borderId="1" xfId="0" applyFont="1" applyFill="1" applyBorder="1" applyProtection="1">
      <protection locked="0"/>
    </xf>
    <xf numFmtId="0" fontId="11" fillId="0" borderId="0" xfId="0" applyFont="1" applyProtection="1">
      <protection locked="0"/>
    </xf>
    <xf numFmtId="0" fontId="2" fillId="2" borderId="1" xfId="0" applyFont="1" applyFill="1" applyBorder="1" applyAlignment="1" applyProtection="1">
      <alignment horizontal="left" wrapText="1"/>
      <protection locked="0"/>
    </xf>
    <xf numFmtId="0" fontId="2" fillId="2" borderId="1" xfId="0" applyFont="1" applyFill="1" applyBorder="1" applyProtection="1">
      <protection locked="0"/>
    </xf>
    <xf numFmtId="0" fontId="3" fillId="2" borderId="1" xfId="0" applyFont="1" applyFill="1" applyBorder="1" applyAlignment="1" applyProtection="1">
      <alignment horizontal="right" wrapText="1"/>
      <protection locked="0"/>
    </xf>
    <xf numFmtId="4" fontId="0" fillId="0" borderId="1" xfId="0" applyNumberFormat="1" applyBorder="1" applyAlignment="1" applyProtection="1">
      <alignment horizontal="center" vertical="center"/>
      <protection locked="0"/>
    </xf>
    <xf numFmtId="0" fontId="0" fillId="0" borderId="1" xfId="0" applyBorder="1" applyAlignment="1" applyProtection="1">
      <alignment wrapText="1"/>
      <protection locked="0"/>
    </xf>
    <xf numFmtId="0" fontId="4" fillId="2" borderId="1" xfId="0" applyFont="1" applyFill="1" applyBorder="1" applyAlignment="1" applyProtection="1">
      <alignment horizontal="right" wrapText="1"/>
      <protection locked="0"/>
    </xf>
    <xf numFmtId="0" fontId="2" fillId="2" borderId="1" xfId="0" applyFont="1" applyFill="1" applyBorder="1" applyAlignment="1" applyProtection="1">
      <alignment horizontal="left"/>
      <protection locked="0"/>
    </xf>
    <xf numFmtId="0" fontId="2" fillId="2" borderId="1" xfId="0" applyFont="1" applyFill="1" applyBorder="1" applyAlignment="1" applyProtection="1">
      <alignment wrapText="1"/>
      <protection locked="0"/>
    </xf>
    <xf numFmtId="0" fontId="3" fillId="2" borderId="1" xfId="0" applyFont="1" applyFill="1" applyBorder="1" applyAlignment="1" applyProtection="1">
      <alignment horizontal="right"/>
      <protection locked="0"/>
    </xf>
    <xf numFmtId="0" fontId="3" fillId="0" borderId="1" xfId="0" applyFont="1" applyBorder="1" applyAlignment="1" applyProtection="1">
      <alignment horizontal="right" wrapText="1"/>
      <protection locked="0"/>
    </xf>
    <xf numFmtId="4"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wrapText="1"/>
      <protection locked="0"/>
    </xf>
    <xf numFmtId="0" fontId="10" fillId="0" borderId="0" xfId="0" applyFont="1" applyProtection="1">
      <protection locked="0"/>
    </xf>
    <xf numFmtId="4" fontId="0" fillId="0" borderId="0" xfId="0" applyNumberFormat="1" applyAlignment="1" applyProtection="1">
      <alignment horizontal="center"/>
      <protection locked="0"/>
    </xf>
    <xf numFmtId="0" fontId="0" fillId="0" borderId="0" xfId="0" applyAlignment="1" applyProtection="1">
      <alignment wrapText="1"/>
      <protection locked="0"/>
    </xf>
    <xf numFmtId="4" fontId="0" fillId="0" borderId="1" xfId="0" applyNumberFormat="1" applyBorder="1" applyAlignment="1" applyProtection="1">
      <alignment horizontal="center"/>
      <protection locked="0"/>
    </xf>
    <xf numFmtId="0" fontId="0" fillId="0" borderId="1" xfId="0" applyBorder="1" applyProtection="1">
      <protection locked="0"/>
    </xf>
    <xf numFmtId="0" fontId="3" fillId="0" borderId="1" xfId="0" applyFont="1" applyBorder="1" applyProtection="1">
      <protection locked="0"/>
    </xf>
    <xf numFmtId="0" fontId="8" fillId="0" borderId="0" xfId="0" applyFont="1" applyAlignment="1" applyProtection="1">
      <alignment horizontal="justify" vertical="center"/>
      <protection locked="0"/>
    </xf>
    <xf numFmtId="0" fontId="8" fillId="0" borderId="0" xfId="0" applyFont="1" applyAlignment="1" applyProtection="1">
      <alignment horizontal="left" vertical="center" indent="5"/>
      <protection locked="0"/>
    </xf>
    <xf numFmtId="0" fontId="13" fillId="0" borderId="1" xfId="0" applyFont="1" applyBorder="1" applyAlignment="1" applyProtection="1">
      <alignment horizontal="right"/>
      <protection locked="0"/>
    </xf>
    <xf numFmtId="0" fontId="15" fillId="3" borderId="1" xfId="0" applyFont="1" applyFill="1" applyBorder="1" applyAlignment="1" applyProtection="1">
      <alignment horizontal="right" vertical="center" wrapText="1"/>
      <protection locked="0"/>
    </xf>
    <xf numFmtId="4" fontId="15" fillId="2" borderId="1" xfId="0" applyNumberFormat="1" applyFont="1" applyFill="1" applyBorder="1" applyAlignment="1" applyProtection="1">
      <alignment horizontal="center"/>
    </xf>
    <xf numFmtId="4" fontId="15" fillId="3" borderId="1" xfId="0" applyNumberFormat="1" applyFont="1" applyFill="1" applyBorder="1" applyAlignment="1" applyProtection="1">
      <alignment horizontal="center" vertical="center"/>
    </xf>
    <xf numFmtId="4" fontId="2" fillId="2" borderId="1" xfId="0" applyNumberFormat="1" applyFont="1" applyFill="1" applyBorder="1" applyAlignment="1" applyProtection="1">
      <alignment horizontal="center" vertical="center"/>
    </xf>
    <xf numFmtId="4" fontId="2" fillId="2" borderId="1" xfId="1" applyNumberFormat="1" applyFont="1" applyFill="1" applyBorder="1" applyAlignment="1" applyProtection="1">
      <alignment horizontal="center" vertical="center"/>
    </xf>
    <xf numFmtId="10" fontId="2" fillId="2" borderId="1" xfId="1" applyNumberFormat="1" applyFont="1" applyFill="1" applyBorder="1" applyAlignment="1" applyProtection="1">
      <alignment horizontal="center" vertical="center"/>
    </xf>
    <xf numFmtId="0" fontId="3" fillId="4" borderId="5" xfId="0" applyFont="1" applyFill="1" applyBorder="1" applyProtection="1">
      <protection locked="0"/>
    </xf>
    <xf numFmtId="0" fontId="3" fillId="4" borderId="4" xfId="0" applyFont="1" applyFill="1" applyBorder="1" applyProtection="1">
      <protection locked="0"/>
    </xf>
    <xf numFmtId="0" fontId="3" fillId="4" borderId="6" xfId="0" applyFont="1" applyFill="1" applyBorder="1" applyProtection="1">
      <protection locked="0"/>
    </xf>
    <xf numFmtId="0" fontId="3" fillId="4" borderId="7" xfId="0" applyFont="1" applyFill="1" applyBorder="1" applyAlignment="1" applyProtection="1">
      <alignment horizontal="left" vertical="center" indent="5"/>
      <protection locked="0"/>
    </xf>
    <xf numFmtId="0" fontId="3" fillId="4" borderId="0" xfId="0" applyFont="1" applyFill="1" applyProtection="1">
      <protection locked="0"/>
    </xf>
    <xf numFmtId="0" fontId="3" fillId="4" borderId="8" xfId="0" applyFont="1" applyFill="1" applyBorder="1" applyProtection="1">
      <protection locked="0"/>
    </xf>
    <xf numFmtId="0" fontId="3" fillId="4" borderId="9" xfId="0" applyFont="1" applyFill="1" applyBorder="1" applyAlignment="1" applyProtection="1">
      <alignment horizontal="left" vertical="center" indent="5"/>
      <protection locked="0"/>
    </xf>
    <xf numFmtId="0" fontId="3" fillId="4" borderId="10" xfId="0" applyFont="1" applyFill="1" applyBorder="1" applyProtection="1">
      <protection locked="0"/>
    </xf>
    <xf numFmtId="0" fontId="3" fillId="4" borderId="11" xfId="0" applyFont="1" applyFill="1" applyBorder="1" applyProtection="1">
      <protection locked="0"/>
    </xf>
    <xf numFmtId="0" fontId="17" fillId="2" borderId="1" xfId="0" applyFont="1" applyFill="1" applyBorder="1" applyAlignment="1" applyProtection="1">
      <alignment wrapText="1"/>
      <protection locked="0"/>
    </xf>
    <xf numFmtId="0" fontId="12" fillId="2" borderId="1" xfId="0" applyFont="1" applyFill="1" applyBorder="1" applyProtection="1">
      <protection locked="0"/>
    </xf>
    <xf numFmtId="0" fontId="10" fillId="2" borderId="1" xfId="0" applyFont="1" applyFill="1" applyBorder="1" applyProtection="1">
      <protection locked="0"/>
    </xf>
    <xf numFmtId="0" fontId="16" fillId="2" borderId="1" xfId="0" applyFont="1" applyFill="1" applyBorder="1" applyAlignment="1" applyProtection="1">
      <alignment vertical="center" wrapText="1"/>
    </xf>
    <xf numFmtId="0" fontId="2" fillId="2" borderId="1" xfId="0" applyFont="1" applyFill="1" applyBorder="1" applyAlignment="1" applyProtection="1">
      <protection locked="0"/>
    </xf>
    <xf numFmtId="0" fontId="0" fillId="0" borderId="1" xfId="0" applyFont="1" applyBorder="1" applyAlignment="1" applyProtection="1">
      <alignment vertical="center" wrapText="1"/>
      <protection locked="0"/>
    </xf>
    <xf numFmtId="0" fontId="2" fillId="0" borderId="1" xfId="0" applyFont="1" applyBorder="1" applyAlignment="1" applyProtection="1">
      <alignment vertical="center"/>
      <protection locked="0"/>
    </xf>
    <xf numFmtId="0" fontId="2" fillId="2" borderId="2" xfId="0" applyFont="1" applyFill="1" applyBorder="1" applyAlignment="1" applyProtection="1">
      <alignment horizontal="left"/>
      <protection locked="0"/>
    </xf>
    <xf numFmtId="0" fontId="2" fillId="2" borderId="1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2" fillId="2" borderId="2"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1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0" fillId="2" borderId="2" xfId="0" applyFont="1" applyFill="1" applyBorder="1" applyAlignment="1" applyProtection="1">
      <alignment horizontal="left"/>
      <protection locked="0"/>
    </xf>
    <xf numFmtId="0" fontId="0" fillId="2" borderId="12"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0" fillId="0" borderId="1" xfId="0" applyFont="1" applyBorder="1" applyAlignment="1" applyProtection="1">
      <alignment horizontal="left" vertical="center" wrapText="1"/>
      <protection locked="0"/>
    </xf>
    <xf numFmtId="0" fontId="2" fillId="2" borderId="0" xfId="0" applyFont="1" applyFill="1" applyAlignment="1" applyProtection="1">
      <alignment horizontal="center"/>
      <protection locked="0"/>
    </xf>
    <xf numFmtId="0" fontId="2" fillId="2" borderId="1" xfId="0" applyFont="1" applyFill="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1" fillId="2" borderId="2" xfId="2" applyFill="1" applyBorder="1" applyAlignment="1" applyProtection="1">
      <alignment horizontal="left"/>
      <protection locked="0"/>
    </xf>
    <xf numFmtId="0" fontId="21" fillId="2" borderId="3" xfId="2" applyFill="1" applyBorder="1" applyAlignment="1" applyProtection="1">
      <alignment horizontal="left"/>
      <protection locked="0"/>
    </xf>
    <xf numFmtId="0" fontId="15" fillId="2" borderId="0" xfId="0" applyFont="1" applyFill="1" applyAlignment="1" applyProtection="1">
      <alignment horizontal="center"/>
      <protection locked="0"/>
    </xf>
    <xf numFmtId="0" fontId="7" fillId="0" borderId="0" xfId="0" applyFont="1" applyAlignment="1" applyProtection="1">
      <alignment horizontal="left" wrapText="1"/>
      <protection locked="0"/>
    </xf>
    <xf numFmtId="0" fontId="17" fillId="2" borderId="1" xfId="0" applyFont="1" applyFill="1" applyBorder="1" applyAlignment="1" applyProtection="1">
      <alignment horizontal="left" vertical="center" wrapText="1"/>
      <protection locked="0"/>
    </xf>
  </cellXfs>
  <cellStyles count="3">
    <cellStyle name="Hyperlink" xfId="2" builtinId="8"/>
    <cellStyle name="Normal" xfId="0" builtinId="0"/>
    <cellStyle name="Percent" xfId="1" builtinId="5"/>
  </cellStyles>
  <dxfs count="4">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view.officeapps.live.com/op/view.aspx?src=https%3A%2F%2Fstatic.visitestonia.com%2Fdocs%2F3864138_lisa-4.%2520Kestlikku%2520suurkontserdi%2520planeerimise%2520soovitused&amp;wdOrigin=BROWSELINK"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68F3-B48C-444A-9EBE-A3AFEA321D21}">
  <dimension ref="A1:D34"/>
  <sheetViews>
    <sheetView tabSelected="1" zoomScaleNormal="100" workbookViewId="0">
      <selection activeCell="A13" sqref="A13:D13"/>
    </sheetView>
  </sheetViews>
  <sheetFormatPr defaultColWidth="9.1796875" defaultRowHeight="14.5" x14ac:dyDescent="0.35"/>
  <cols>
    <col min="1" max="1" width="31.7265625" style="1" customWidth="1"/>
    <col min="2" max="2" width="39.7265625" style="1" customWidth="1"/>
    <col min="3" max="3" width="53.1796875" style="1" customWidth="1"/>
    <col min="4" max="4" width="49.453125" style="1" customWidth="1"/>
    <col min="5" max="16384" width="9.1796875" style="1"/>
  </cols>
  <sheetData>
    <row r="1" spans="1:4" x14ac:dyDescent="0.35">
      <c r="A1" s="67" t="s">
        <v>0</v>
      </c>
      <c r="B1" s="67"/>
      <c r="C1" s="67"/>
      <c r="D1" s="67"/>
    </row>
    <row r="2" spans="1:4" x14ac:dyDescent="0.35">
      <c r="A2" s="67" t="s">
        <v>1</v>
      </c>
      <c r="B2" s="67"/>
      <c r="C2" s="67"/>
      <c r="D2" s="67"/>
    </row>
    <row r="5" spans="1:4" ht="30.75" customHeight="1" x14ac:dyDescent="0.35">
      <c r="A5" s="58" t="s">
        <v>47</v>
      </c>
      <c r="B5" s="59"/>
      <c r="C5" s="60"/>
      <c r="D5" s="53"/>
    </row>
    <row r="6" spans="1:4" ht="31.5" customHeight="1" x14ac:dyDescent="0.35">
      <c r="A6" s="58" t="s">
        <v>48</v>
      </c>
      <c r="B6" s="59"/>
      <c r="C6" s="60"/>
      <c r="D6" s="53"/>
    </row>
    <row r="7" spans="1:4" x14ac:dyDescent="0.35">
      <c r="A7" s="55" t="s">
        <v>49</v>
      </c>
      <c r="B7" s="56"/>
      <c r="C7" s="56"/>
      <c r="D7" s="57"/>
    </row>
    <row r="8" spans="1:4" x14ac:dyDescent="0.35">
      <c r="A8" s="3" t="s">
        <v>50</v>
      </c>
      <c r="B8" s="61"/>
      <c r="C8" s="62"/>
      <c r="D8" s="7">
        <f>D9+D10</f>
        <v>0</v>
      </c>
    </row>
    <row r="9" spans="1:4" x14ac:dyDescent="0.35">
      <c r="A9" s="63" t="s">
        <v>2</v>
      </c>
      <c r="B9" s="64"/>
      <c r="C9" s="65"/>
      <c r="D9" s="54"/>
    </row>
    <row r="10" spans="1:4" x14ac:dyDescent="0.35">
      <c r="A10" s="63" t="s">
        <v>3</v>
      </c>
      <c r="B10" s="64"/>
      <c r="C10" s="65"/>
      <c r="D10" s="54"/>
    </row>
    <row r="11" spans="1:4" x14ac:dyDescent="0.35">
      <c r="A11" s="55" t="s">
        <v>4</v>
      </c>
      <c r="B11" s="56"/>
      <c r="C11" s="57"/>
      <c r="D11" s="54"/>
    </row>
    <row r="12" spans="1:4" ht="36.75" customHeight="1" x14ac:dyDescent="0.35">
      <c r="A12" s="68" t="s">
        <v>46</v>
      </c>
      <c r="B12" s="68"/>
      <c r="C12" s="68"/>
      <c r="D12" s="68"/>
    </row>
    <row r="13" spans="1:4" ht="139.5" customHeight="1" x14ac:dyDescent="0.35">
      <c r="A13" s="69"/>
      <c r="B13" s="70"/>
      <c r="C13" s="70"/>
      <c r="D13" s="71"/>
    </row>
    <row r="14" spans="1:4" ht="35.25" customHeight="1" x14ac:dyDescent="0.35">
      <c r="A14" s="74" t="s">
        <v>5</v>
      </c>
      <c r="B14" s="75"/>
      <c r="C14" s="75"/>
      <c r="D14" s="76"/>
    </row>
    <row r="15" spans="1:4" ht="139.5" customHeight="1" x14ac:dyDescent="0.35">
      <c r="A15" s="69"/>
      <c r="B15" s="70"/>
      <c r="C15" s="70"/>
      <c r="D15" s="71"/>
    </row>
    <row r="16" spans="1:4" ht="23.25" customHeight="1" x14ac:dyDescent="0.35">
      <c r="A16" s="68" t="s">
        <v>6</v>
      </c>
      <c r="B16" s="68"/>
      <c r="C16" s="68"/>
      <c r="D16" s="68"/>
    </row>
    <row r="17" spans="1:4" ht="109.5" customHeight="1" x14ac:dyDescent="0.35">
      <c r="A17" s="66"/>
      <c r="B17" s="66"/>
      <c r="C17" s="66"/>
      <c r="D17" s="66"/>
    </row>
    <row r="18" spans="1:4" ht="54" customHeight="1" x14ac:dyDescent="0.35">
      <c r="A18" s="77" t="s">
        <v>51</v>
      </c>
      <c r="B18" s="77"/>
      <c r="C18" s="77"/>
      <c r="D18" s="77"/>
    </row>
    <row r="19" spans="1:4" ht="124.5" customHeight="1" x14ac:dyDescent="0.35">
      <c r="A19" s="66"/>
      <c r="B19" s="66"/>
      <c r="C19" s="66"/>
      <c r="D19" s="66"/>
    </row>
    <row r="20" spans="1:4" ht="32.25" customHeight="1" x14ac:dyDescent="0.35">
      <c r="A20" s="68" t="s">
        <v>44</v>
      </c>
      <c r="B20" s="68"/>
      <c r="C20" s="68"/>
      <c r="D20" s="68"/>
    </row>
    <row r="21" spans="1:4" s="5" customFormat="1" ht="32.25" customHeight="1" x14ac:dyDescent="0.35">
      <c r="A21" s="4" t="s">
        <v>40</v>
      </c>
      <c r="B21" s="4" t="s">
        <v>41</v>
      </c>
      <c r="C21" s="4" t="s">
        <v>43</v>
      </c>
      <c r="D21" s="4" t="s">
        <v>42</v>
      </c>
    </row>
    <row r="22" spans="1:4" ht="45.75" customHeight="1" x14ac:dyDescent="0.35">
      <c r="A22" s="2"/>
      <c r="B22" s="2"/>
      <c r="C22" s="2"/>
      <c r="D22" s="2"/>
    </row>
    <row r="23" spans="1:4" ht="45.75" customHeight="1" x14ac:dyDescent="0.35">
      <c r="A23" s="2"/>
      <c r="B23" s="2"/>
      <c r="C23" s="2"/>
      <c r="D23" s="2"/>
    </row>
    <row r="24" spans="1:4" ht="45.75" customHeight="1" x14ac:dyDescent="0.35">
      <c r="A24" s="2"/>
      <c r="B24" s="2"/>
      <c r="C24" s="2"/>
      <c r="D24" s="2"/>
    </row>
    <row r="25" spans="1:4" ht="45.75" customHeight="1" x14ac:dyDescent="0.35">
      <c r="A25" s="2"/>
      <c r="B25" s="2"/>
      <c r="C25" s="2"/>
      <c r="D25" s="2"/>
    </row>
    <row r="26" spans="1:4" ht="51" customHeight="1" x14ac:dyDescent="0.35">
      <c r="A26" s="6" t="s">
        <v>45</v>
      </c>
      <c r="B26" s="2"/>
      <c r="C26" s="2"/>
      <c r="D26" s="2"/>
    </row>
    <row r="27" spans="1:4" ht="63" customHeight="1" x14ac:dyDescent="0.35">
      <c r="A27" s="72" t="s">
        <v>64</v>
      </c>
      <c r="B27" s="72"/>
      <c r="C27" s="72"/>
      <c r="D27" s="73"/>
    </row>
    <row r="28" spans="1:4" ht="107.25" customHeight="1" x14ac:dyDescent="0.35">
      <c r="A28" s="66"/>
      <c r="B28" s="66"/>
      <c r="C28" s="66"/>
      <c r="D28" s="66"/>
    </row>
    <row r="29" spans="1:4" x14ac:dyDescent="0.35">
      <c r="A29" s="52" t="s">
        <v>65</v>
      </c>
      <c r="B29" s="52"/>
      <c r="C29" s="79" t="s">
        <v>66</v>
      </c>
      <c r="D29" s="80"/>
    </row>
    <row r="30" spans="1:4" ht="90.75" customHeight="1" x14ac:dyDescent="0.35">
      <c r="A30" s="66"/>
      <c r="B30" s="66"/>
      <c r="C30" s="66"/>
      <c r="D30" s="66"/>
    </row>
    <row r="31" spans="1:4" ht="30" customHeight="1" x14ac:dyDescent="0.35">
      <c r="A31" s="78" t="s">
        <v>7</v>
      </c>
      <c r="B31" s="78"/>
      <c r="C31" s="78"/>
      <c r="D31" s="78"/>
    </row>
    <row r="32" spans="1:4" ht="124.5" customHeight="1" x14ac:dyDescent="0.35">
      <c r="A32" s="66"/>
      <c r="B32" s="66"/>
      <c r="C32" s="66"/>
      <c r="D32" s="66"/>
    </row>
    <row r="33" spans="1:4" x14ac:dyDescent="0.35">
      <c r="A33" s="55" t="s">
        <v>52</v>
      </c>
      <c r="B33" s="56"/>
      <c r="C33" s="56"/>
      <c r="D33" s="57"/>
    </row>
    <row r="34" spans="1:4" ht="124.5" customHeight="1" x14ac:dyDescent="0.35">
      <c r="A34" s="66"/>
      <c r="B34" s="66"/>
      <c r="C34" s="66"/>
      <c r="D34" s="66"/>
    </row>
  </sheetData>
  <sheetProtection algorithmName="SHA-512" hashValue="d7qGMMCEq0lN7gDefc5PgcOBGZMAQ12IhF/YlSHXU7zPt71RV2LMxwjhwWqNA+82uStgSbUWvFSPqcrUZQq+uw==" saltValue="41NmSwCEN/HnYIa/8FrvdA==" spinCount="100000" sheet="1" objects="1" scenarios="1" insertRows="0" deleteRows="0"/>
  <mergeCells count="26">
    <mergeCell ref="A1:D1"/>
    <mergeCell ref="A2:D2"/>
    <mergeCell ref="A17:D17"/>
    <mergeCell ref="A20:D20"/>
    <mergeCell ref="A13:D13"/>
    <mergeCell ref="A12:D12"/>
    <mergeCell ref="A16:D16"/>
    <mergeCell ref="A7:D7"/>
    <mergeCell ref="A14:D14"/>
    <mergeCell ref="A10:C10"/>
    <mergeCell ref="A5:C5"/>
    <mergeCell ref="A15:D15"/>
    <mergeCell ref="A18:D18"/>
    <mergeCell ref="A19:D19"/>
    <mergeCell ref="A11:C11"/>
    <mergeCell ref="A6:C6"/>
    <mergeCell ref="B8:C8"/>
    <mergeCell ref="A9:C9"/>
    <mergeCell ref="A34:D34"/>
    <mergeCell ref="A28:D28"/>
    <mergeCell ref="A30:D30"/>
    <mergeCell ref="A27:D27"/>
    <mergeCell ref="A32:D32"/>
    <mergeCell ref="A31:D31"/>
    <mergeCell ref="A33:D33"/>
    <mergeCell ref="C29:D29"/>
  </mergeCells>
  <hyperlinks>
    <hyperlink ref="C29:D29" r:id="rId1" display="Vt juhendmaterjali" xr:uid="{AE00EDCE-1BB7-4F25-B40B-9B22549CEC3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AAD51-4A19-4AA5-B49C-0F2C78832591}">
  <dimension ref="A1:D54"/>
  <sheetViews>
    <sheetView showGridLines="0" topLeftCell="A30" workbookViewId="0">
      <selection activeCell="B29" sqref="B29"/>
    </sheetView>
  </sheetViews>
  <sheetFormatPr defaultColWidth="9.1796875" defaultRowHeight="14.5" x14ac:dyDescent="0.35"/>
  <cols>
    <col min="1" max="1" width="68" style="8" customWidth="1"/>
    <col min="2" max="2" width="49.26953125" style="8" customWidth="1"/>
    <col min="3" max="3" width="61.453125" style="8" customWidth="1"/>
    <col min="4" max="4" width="25.453125" style="8" customWidth="1"/>
    <col min="5" max="5" width="20.26953125" style="8" customWidth="1"/>
    <col min="6" max="16384" width="9.1796875" style="8"/>
  </cols>
  <sheetData>
    <row r="1" spans="1:4" ht="18.5" x14ac:dyDescent="0.45">
      <c r="A1" s="81" t="s">
        <v>0</v>
      </c>
      <c r="B1" s="81"/>
      <c r="C1" s="81"/>
    </row>
    <row r="2" spans="1:4" ht="18.5" x14ac:dyDescent="0.45">
      <c r="A2" s="81" t="s">
        <v>8</v>
      </c>
      <c r="B2" s="81"/>
      <c r="C2" s="81"/>
    </row>
    <row r="4" spans="1:4" ht="30.75" customHeight="1" x14ac:dyDescent="0.35">
      <c r="A4" s="82" t="s">
        <v>62</v>
      </c>
      <c r="B4" s="82"/>
      <c r="C4" s="82"/>
      <c r="D4" s="9"/>
    </row>
    <row r="5" spans="1:4" x14ac:dyDescent="0.35">
      <c r="A5" s="82" t="s">
        <v>63</v>
      </c>
      <c r="B5" s="82"/>
      <c r="C5" s="82"/>
      <c r="D5" s="9"/>
    </row>
    <row r="7" spans="1:4" ht="18.5" x14ac:dyDescent="0.45">
      <c r="A7" s="10" t="s">
        <v>53</v>
      </c>
      <c r="B7" s="10" t="s">
        <v>9</v>
      </c>
      <c r="C7" s="10" t="s">
        <v>10</v>
      </c>
      <c r="D7" s="11"/>
    </row>
    <row r="8" spans="1:4" x14ac:dyDescent="0.35">
      <c r="A8" s="12" t="s">
        <v>11</v>
      </c>
      <c r="B8" s="36">
        <f>SUM(B9:B17)</f>
        <v>0</v>
      </c>
      <c r="C8" s="13"/>
    </row>
    <row r="9" spans="1:4" x14ac:dyDescent="0.35">
      <c r="A9" s="14" t="s">
        <v>12</v>
      </c>
      <c r="B9" s="15"/>
      <c r="C9" s="16"/>
    </row>
    <row r="10" spans="1:4" x14ac:dyDescent="0.35">
      <c r="A10" s="14" t="s">
        <v>13</v>
      </c>
      <c r="B10" s="15"/>
      <c r="C10" s="16"/>
    </row>
    <row r="11" spans="1:4" x14ac:dyDescent="0.35">
      <c r="A11" s="14" t="s">
        <v>14</v>
      </c>
      <c r="B11" s="15"/>
      <c r="C11" s="16"/>
    </row>
    <row r="12" spans="1:4" x14ac:dyDescent="0.35">
      <c r="A12" s="14" t="s">
        <v>15</v>
      </c>
      <c r="B12" s="15"/>
      <c r="C12" s="16"/>
    </row>
    <row r="13" spans="1:4" x14ac:dyDescent="0.35">
      <c r="A13" s="17" t="s">
        <v>16</v>
      </c>
      <c r="B13" s="15"/>
      <c r="C13" s="16"/>
    </row>
    <row r="14" spans="1:4" x14ac:dyDescent="0.35">
      <c r="A14" s="14"/>
      <c r="B14" s="15"/>
      <c r="C14" s="16"/>
    </row>
    <row r="15" spans="1:4" x14ac:dyDescent="0.35">
      <c r="A15" s="14"/>
      <c r="B15" s="15"/>
      <c r="C15" s="16"/>
    </row>
    <row r="16" spans="1:4" x14ac:dyDescent="0.35">
      <c r="A16" s="14"/>
      <c r="B16" s="15"/>
      <c r="C16" s="16"/>
    </row>
    <row r="17" spans="1:4" x14ac:dyDescent="0.35">
      <c r="A17" s="17"/>
      <c r="B17" s="15"/>
      <c r="C17" s="16"/>
    </row>
    <row r="18" spans="1:4" x14ac:dyDescent="0.35">
      <c r="A18" s="18" t="s">
        <v>17</v>
      </c>
      <c r="B18" s="36">
        <f>B19+B20</f>
        <v>0</v>
      </c>
      <c r="C18" s="19"/>
    </row>
    <row r="19" spans="1:4" x14ac:dyDescent="0.35">
      <c r="A19" s="20" t="s">
        <v>18</v>
      </c>
      <c r="B19" s="15"/>
      <c r="C19" s="16"/>
    </row>
    <row r="20" spans="1:4" x14ac:dyDescent="0.35">
      <c r="A20" s="20" t="s">
        <v>19</v>
      </c>
      <c r="B20" s="15"/>
      <c r="C20" s="16"/>
    </row>
    <row r="21" spans="1:4" ht="43.5" customHeight="1" x14ac:dyDescent="0.35">
      <c r="A21" s="12" t="s">
        <v>20</v>
      </c>
      <c r="B21" s="36">
        <f>SUM(B22:B24)</f>
        <v>0</v>
      </c>
      <c r="C21" s="19"/>
    </row>
    <row r="22" spans="1:4" x14ac:dyDescent="0.35">
      <c r="A22" s="21" t="s">
        <v>21</v>
      </c>
      <c r="B22" s="15"/>
      <c r="C22" s="16"/>
    </row>
    <row r="23" spans="1:4" x14ac:dyDescent="0.35">
      <c r="A23" s="21" t="s">
        <v>22</v>
      </c>
      <c r="B23" s="15"/>
      <c r="C23" s="16"/>
    </row>
    <row r="24" spans="1:4" x14ac:dyDescent="0.35">
      <c r="A24" s="21" t="s">
        <v>23</v>
      </c>
      <c r="B24" s="15"/>
      <c r="C24" s="16"/>
    </row>
    <row r="25" spans="1:4" ht="29" x14ac:dyDescent="0.35">
      <c r="A25" s="12" t="s">
        <v>24</v>
      </c>
      <c r="B25" s="22"/>
      <c r="C25" s="23"/>
    </row>
    <row r="26" spans="1:4" x14ac:dyDescent="0.35">
      <c r="A26" s="12" t="s">
        <v>25</v>
      </c>
      <c r="B26" s="22"/>
      <c r="C26" s="23"/>
    </row>
    <row r="27" spans="1:4" x14ac:dyDescent="0.35">
      <c r="A27" s="18" t="s">
        <v>26</v>
      </c>
      <c r="B27" s="22"/>
      <c r="C27" s="23"/>
    </row>
    <row r="28" spans="1:4" ht="29" x14ac:dyDescent="0.35">
      <c r="A28" s="12" t="s">
        <v>27</v>
      </c>
      <c r="B28" s="22"/>
      <c r="C28" s="23"/>
    </row>
    <row r="29" spans="1:4" ht="18.5" x14ac:dyDescent="0.35">
      <c r="A29" s="33" t="s">
        <v>28</v>
      </c>
      <c r="B29" s="35">
        <f>B8+B18+B21+B25+B26+B27+B28</f>
        <v>0</v>
      </c>
      <c r="C29" s="51" t="str">
        <f>IF(B29&lt;250000,"Eelarve kokku peab olema vähemalt 250 000€","")</f>
        <v>Eelarve kokku peab olema vähemalt 250 000€</v>
      </c>
      <c r="D29" s="24"/>
    </row>
    <row r="30" spans="1:4" x14ac:dyDescent="0.35">
      <c r="B30" s="25"/>
      <c r="C30" s="26"/>
    </row>
    <row r="31" spans="1:4" ht="18.5" x14ac:dyDescent="0.45">
      <c r="A31" s="10" t="s">
        <v>61</v>
      </c>
      <c r="B31" s="34">
        <f>SUM(B32:B34)</f>
        <v>0</v>
      </c>
      <c r="C31" s="10"/>
      <c r="D31" s="11"/>
    </row>
    <row r="32" spans="1:4" x14ac:dyDescent="0.35">
      <c r="A32" s="32" t="s">
        <v>54</v>
      </c>
      <c r="B32" s="27"/>
      <c r="C32" s="28"/>
      <c r="D32" s="11"/>
    </row>
    <row r="33" spans="1:3" x14ac:dyDescent="0.35">
      <c r="A33" s="28"/>
      <c r="B33" s="27"/>
      <c r="C33" s="28"/>
    </row>
    <row r="34" spans="1:3" x14ac:dyDescent="0.35">
      <c r="A34" s="28"/>
      <c r="B34" s="27"/>
      <c r="C34" s="28"/>
    </row>
    <row r="35" spans="1:3" x14ac:dyDescent="0.35">
      <c r="B35" s="25"/>
    </row>
    <row r="36" spans="1:3" ht="18.5" x14ac:dyDescent="0.45">
      <c r="A36" s="10" t="s">
        <v>29</v>
      </c>
      <c r="B36" s="34">
        <f>SUM(B37:B40)</f>
        <v>0</v>
      </c>
      <c r="C36" s="10"/>
    </row>
    <row r="37" spans="1:3" x14ac:dyDescent="0.35">
      <c r="A37" s="28" t="s">
        <v>30</v>
      </c>
      <c r="B37" s="27"/>
      <c r="C37" s="28"/>
    </row>
    <row r="38" spans="1:3" x14ac:dyDescent="0.35">
      <c r="A38" s="28" t="s">
        <v>31</v>
      </c>
      <c r="B38" s="27"/>
      <c r="C38" s="28"/>
    </row>
    <row r="39" spans="1:3" x14ac:dyDescent="0.35">
      <c r="A39" s="28" t="s">
        <v>32</v>
      </c>
      <c r="B39" s="27"/>
      <c r="C39" s="28"/>
    </row>
    <row r="40" spans="1:3" x14ac:dyDescent="0.35">
      <c r="A40" s="29" t="s">
        <v>33</v>
      </c>
      <c r="B40" s="27"/>
      <c r="C40" s="28"/>
    </row>
    <row r="41" spans="1:3" x14ac:dyDescent="0.35">
      <c r="B41" s="25"/>
    </row>
    <row r="42" spans="1:3" x14ac:dyDescent="0.35">
      <c r="B42" s="25"/>
    </row>
    <row r="43" spans="1:3" ht="29" x14ac:dyDescent="0.35">
      <c r="A43" s="19" t="s">
        <v>34</v>
      </c>
      <c r="B43" s="37">
        <f>KIRJELDUS!D8</f>
        <v>0</v>
      </c>
      <c r="C43" s="49"/>
    </row>
    <row r="44" spans="1:3" x14ac:dyDescent="0.35">
      <c r="A44" s="13" t="s">
        <v>35</v>
      </c>
      <c r="B44" s="38" t="str">
        <f>IF(B43&gt;=3001,35%,IF(B43&gt;=1001,30%,IF(B43&gt;=701,25%,IF(B43&gt;=500,20%,"Kontrolli väliskülastajate arvu eelmisel töölehel"))))</f>
        <v>Kontrolli väliskülastajate arvu eelmisel töölehel</v>
      </c>
      <c r="C44" s="50"/>
    </row>
    <row r="45" spans="1:3" ht="26.5" x14ac:dyDescent="0.35">
      <c r="A45" s="13" t="s">
        <v>55</v>
      </c>
      <c r="B45" s="36" t="str">
        <f>IFERROR(IF(B44*B29&gt;200000,200000,B29*B44),"")</f>
        <v/>
      </c>
      <c r="C45" s="48" t="s">
        <v>56</v>
      </c>
    </row>
    <row r="46" spans="1:3" ht="41.25" customHeight="1" x14ac:dyDescent="0.35">
      <c r="A46" s="19" t="s">
        <v>59</v>
      </c>
      <c r="B46" s="36" t="e">
        <f>B45*0.1</f>
        <v>#VALUE!</v>
      </c>
      <c r="C46" s="83" t="s">
        <v>58</v>
      </c>
    </row>
    <row r="47" spans="1:3" ht="40.5" customHeight="1" x14ac:dyDescent="0.35">
      <c r="A47" s="19" t="s">
        <v>57</v>
      </c>
      <c r="B47" s="36" t="e">
        <f>B45*0.9</f>
        <v>#VALUE!</v>
      </c>
      <c r="C47" s="83"/>
    </row>
    <row r="49" spans="1:4" x14ac:dyDescent="0.35">
      <c r="A49" s="9"/>
    </row>
    <row r="50" spans="1:4" ht="15.5" x14ac:dyDescent="0.35">
      <c r="A50" s="39" t="s">
        <v>60</v>
      </c>
      <c r="B50" s="40"/>
      <c r="C50" s="41"/>
      <c r="D50" s="30"/>
    </row>
    <row r="51" spans="1:4" ht="15.5" x14ac:dyDescent="0.35">
      <c r="A51" s="42" t="s">
        <v>36</v>
      </c>
      <c r="B51" s="43"/>
      <c r="C51" s="44"/>
      <c r="D51" s="31"/>
    </row>
    <row r="52" spans="1:4" ht="15.5" x14ac:dyDescent="0.35">
      <c r="A52" s="42" t="s">
        <v>37</v>
      </c>
      <c r="B52" s="43"/>
      <c r="C52" s="44"/>
      <c r="D52" s="31"/>
    </row>
    <row r="53" spans="1:4" ht="15.5" x14ac:dyDescent="0.35">
      <c r="A53" s="42" t="s">
        <v>38</v>
      </c>
      <c r="B53" s="43"/>
      <c r="C53" s="44"/>
      <c r="D53" s="31"/>
    </row>
    <row r="54" spans="1:4" ht="15.5" x14ac:dyDescent="0.35">
      <c r="A54" s="45" t="s">
        <v>39</v>
      </c>
      <c r="B54" s="46"/>
      <c r="C54" s="47"/>
      <c r="D54" s="31"/>
    </row>
  </sheetData>
  <sheetProtection algorithmName="SHA-512" hashValue="YAa6ZFy2YNmdNf6KJwVRhIKR5aBPKOuHjJMRxndEeOyMDHS+l8np/Q8lA/eoLqxlCLhPhjyY/WO321kLqGBOmQ==" saltValue="2uf490+WmOmana5JlEBVZw==" spinCount="100000" sheet="1" objects="1" scenarios="1" insertRows="0" deleteRows="0"/>
  <mergeCells count="5">
    <mergeCell ref="A1:C1"/>
    <mergeCell ref="A2:C2"/>
    <mergeCell ref="A4:C4"/>
    <mergeCell ref="A5:C5"/>
    <mergeCell ref="C46:C47"/>
  </mergeCells>
  <conditionalFormatting sqref="B29">
    <cfRule type="expression" dxfId="3" priority="7">
      <formula>$B$29&lt;250000</formula>
    </cfRule>
  </conditionalFormatting>
  <conditionalFormatting sqref="B44">
    <cfRule type="expression" dxfId="2" priority="3">
      <formula>$B$44="Kontrolli väliskülastajate arvu eelmisel töölehel"</formula>
    </cfRule>
  </conditionalFormatting>
  <conditionalFormatting sqref="B45:B47">
    <cfRule type="cellIs" dxfId="1" priority="2" operator="equal">
      <formula>"Projekti eelarve kokku peab olema vähemalt 250 000€"</formula>
    </cfRule>
  </conditionalFormatting>
  <conditionalFormatting sqref="B43">
    <cfRule type="cellIs" dxfId="0" priority="1" operator="lessThan">
      <formula>500</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5A7B46E2742484AAA9910AD0C850D59" ma:contentTypeVersion="21" ma:contentTypeDescription="Loo uus dokument" ma:contentTypeScope="" ma:versionID="145bb21759f17f3977bed90333f90d45">
  <xsd:schema xmlns:xsd="http://www.w3.org/2001/XMLSchema" xmlns:xs="http://www.w3.org/2001/XMLSchema" xmlns:p="http://schemas.microsoft.com/office/2006/metadata/properties" xmlns:ns2="ec6ce174-e75c-4ca3-ad81-5efbf0e0fcfb" xmlns:ns3="883e618c-2fd8-4950-9419-1a3c112a8b8f" targetNamespace="http://schemas.microsoft.com/office/2006/metadata/properties" ma:root="true" ma:fieldsID="7a8b4ff367c6e8fd47cb1fe332769db7" ns2:_="" ns3:_="">
    <xsd:import namespace="ec6ce174-e75c-4ca3-ad81-5efbf0e0fcfb"/>
    <xsd:import namespace="883e618c-2fd8-4950-9419-1a3c112a8b8f"/>
    <xsd:element name="properties">
      <xsd:complexType>
        <xsd:sequence>
          <xsd:element name="documentManagement">
            <xsd:complexType>
              <xsd:all>
                <xsd:element ref="ns2:Periood" minOccurs="0"/>
                <xsd:element ref="ns2:Staatus" minOccurs="0"/>
                <xsd:element ref="ns2:Toote_x0020_omanik" minOccurs="0"/>
                <xsd:element ref="ns2:Valdkonna_x0020_juht" minOccurs="0"/>
                <xsd:element ref="ns2:Vastutav_x0020__x00fc_ksus" minOccurs="0"/>
                <xsd:element ref="ns2:Ver" minOccurs="0"/>
                <xsd:element ref="ns2:Kord"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ce174-e75c-4ca3-ad81-5efbf0e0fcfb" elementFormDefault="qualified">
    <xsd:import namespace="http://schemas.microsoft.com/office/2006/documentManagement/types"/>
    <xsd:import namespace="http://schemas.microsoft.com/office/infopath/2007/PartnerControls"/>
    <xsd:element name="Periood" ma:index="8" nillable="true" ma:displayName="Periood" ma:format="Dropdown" ma:internalName="Periood">
      <xsd:simpleType>
        <xsd:restriction base="dms:Choice">
          <xsd:enumeration value="2014-2020"/>
          <xsd:enumeration value="2007-2013"/>
          <xsd:enumeration value="Kohalik"/>
          <xsd:enumeration value="Muuvälis"/>
        </xsd:restriction>
      </xsd:simpleType>
    </xsd:element>
    <xsd:element name="Staatus" ma:index="9" nillable="true" ma:displayName="Staatus" ma:format="Dropdown" ma:internalName="Staatus">
      <xsd:simpleType>
        <xsd:restriction base="dms:Choice">
          <xsd:enumeration value="Töös"/>
          <xsd:enumeration value="Arhiveeritud"/>
        </xsd:restriction>
      </xsd:simpleType>
    </xsd:element>
    <xsd:element name="Toote_x0020_omanik" ma:index="10" nillable="true" ma:displayName="Toote omanik" ma:internalName="Toote_x0020_omanik">
      <xsd:simpleType>
        <xsd:restriction base="dms:Text">
          <xsd:maxLength value="255"/>
        </xsd:restriction>
      </xsd:simpleType>
    </xsd:element>
    <xsd:element name="Valdkonna_x0020_juht" ma:index="11" nillable="true" ma:displayName="Valdkonna juht" ma:internalName="Valdkonna_x0020_juht">
      <xsd:simpleType>
        <xsd:restriction base="dms:Text">
          <xsd:maxLength value="255"/>
        </xsd:restriction>
      </xsd:simpleType>
    </xsd:element>
    <xsd:element name="Vastutav_x0020__x00fc_ksus" ma:index="12" nillable="true" ma:displayName="Vastutav üksus" ma:format="RadioButtons" ma:internalName="Vastutav_x0020__x00fc_ksus">
      <xsd:simpleType>
        <xsd:restriction base="dms:Choice">
          <xsd:enumeration value="Sisemised partnerid"/>
          <xsd:enumeration value="EAS"/>
          <xsd:enumeration value="Ettevõtluse keskus"/>
          <xsd:enumeration value="Järelevalve ja riskijuhtimise üksus"/>
          <xsd:enumeration value="Toetuste keskus"/>
          <xsd:enumeration value="Turismiarenduskeskus"/>
          <xsd:enumeration value="Välisinvesteeringute keskus"/>
          <xsd:enumeration value="Siseaudit"/>
        </xsd:restriction>
      </xsd:simpleType>
    </xsd:element>
    <xsd:element name="Ver" ma:index="13" nillable="true" ma:displayName="Ver" ma:decimals="0" ma:internalName="Ver">
      <xsd:simpleType>
        <xsd:restriction base="dms:Number"/>
      </xsd:simpleType>
    </xsd:element>
    <xsd:element name="Kord" ma:index="14" nillable="true" ma:displayName="Meede" ma:internalName="Kord">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83e618c-2fd8-4950-9419-1a3c112a8b8f" elementFormDefault="qualified">
    <xsd:import namespace="http://schemas.microsoft.com/office/2006/documentManagement/types"/>
    <xsd:import namespace="http://schemas.microsoft.com/office/infopath/2007/PartnerControls"/>
    <xsd:element name="SharedWithUsers" ma:index="19"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aldkonna_x0020_juht xmlns="ec6ce174-e75c-4ca3-ad81-5efbf0e0fcfb" xsi:nil="true"/>
    <Ver xmlns="ec6ce174-e75c-4ca3-ad81-5efbf0e0fcfb" xsi:nil="true"/>
    <Periood xmlns="ec6ce174-e75c-4ca3-ad81-5efbf0e0fcfb" xsi:nil="true"/>
    <Vastutav_x0020__x00fc_ksus xmlns="ec6ce174-e75c-4ca3-ad81-5efbf0e0fcfb">Toetuste keskus</Vastutav_x0020__x00fc_ksus>
    <Staatus xmlns="ec6ce174-e75c-4ca3-ad81-5efbf0e0fcfb" xsi:nil="true"/>
    <Kord xmlns="ec6ce174-e75c-4ca3-ad81-5efbf0e0fcfb">Suurkontsertide sihtfinantseerimise programm</Kord>
    <Toote_x0020_omanik xmlns="ec6ce174-e75c-4ca3-ad81-5efbf0e0fcf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6424BD-FE61-4B3C-930D-120C355125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6ce174-e75c-4ca3-ad81-5efbf0e0fcfb"/>
    <ds:schemaRef ds:uri="883e618c-2fd8-4950-9419-1a3c112a8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5885D8-2EC5-47A5-9353-A1FE18D5795A}">
  <ds:schemaRefs>
    <ds:schemaRef ds:uri="883e618c-2fd8-4950-9419-1a3c112a8b8f"/>
    <ds:schemaRef ds:uri="http://schemas.microsoft.com/office/2006/documentManagement/types"/>
    <ds:schemaRef ds:uri="http://purl.org/dc/elements/1.1/"/>
    <ds:schemaRef ds:uri="http://schemas.microsoft.com/office/infopath/2007/PartnerControls"/>
    <ds:schemaRef ds:uri="http://schemas.microsoft.com/office/2006/metadata/properties"/>
    <ds:schemaRef ds:uri="ec6ce174-e75c-4ca3-ad81-5efbf0e0fcfb"/>
    <ds:schemaRef ds:uri="http://schemas.openxmlformats.org/package/2006/metadata/core-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4CD050AE-E354-4746-BE23-48E8EA7EC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KIRJELDUS</vt:lpstr>
      <vt:lpstr>EELARVE</vt:lpstr>
    </vt:vector>
  </TitlesOfParts>
  <Manager/>
  <Company>EAS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Riin Roosalu</dc:creator>
  <cp:keywords/>
  <dc:description/>
  <cp:lastModifiedBy>Tatjana Koor</cp:lastModifiedBy>
  <cp:revision/>
  <dcterms:created xsi:type="dcterms:W3CDTF">2022-06-01T07:46:13Z</dcterms:created>
  <dcterms:modified xsi:type="dcterms:W3CDTF">2022-10-06T06:10:24Z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0x010100B5A7B46E2742484AAA9910AD0C850D59</vt:lpwstr>
  </property>
</Properties>
</file>